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fing estim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<sst xmlns="http://schemas.openxmlformats.org/spreadsheetml/2006/main" uniqueCount="41">
  <si>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NigeriaBuildingCost.ng  ·  Free construction template — edit the blue cells, totals calculate automatically</t>
  </si>
  <si>
    <t>Roofing Estimate</t>
  </si>
  <si>
    <t>Roof area, covering, timber and labour for a pitched roof</t>
  </si>
  <si>
    <t>Example Roofing Services</t>
  </si>
  <si>
    <t>Roofer / company</t>
  </si>
  <si>
    <t>Mr &amp; Mrs Adeyemi (example)</t>
  </si>
  <si>
    <t>Client</t>
  </si>
  <si>
    <t>4-bedroom bungalow</t>
  </si>
  <si>
    <t>Building</t>
  </si>
  <si>
    <t>Date</t>
  </si>
  <si>
    <t>ROOF MEASUREMENTS</t>
  </si>
  <si>
    <t>Building length (m)</t>
  </si>
  <si>
    <t>Building width (m)</t>
  </si>
  <si>
    <t>Overhang each side (m)</t>
  </si>
  <si>
    <t>Roof pitch (degrees)</t>
  </si>
  <si>
    <t>Plan area incl. overhang (m²)</t>
  </si>
  <si>
    <t>Sloped roof area (m²)</t>
  </si>
  <si>
    <t>MATERIALS AND LABOUR</t>
  </si>
  <si>
    <t>Quantities in grey follow the roof area above. Change the covering type and rate to suit (stone-coated, aluminium, etc.).</t>
  </si>
  <si>
    <t>Item</t>
  </si>
  <si>
    <t>Qty</t>
  </si>
  <si>
    <t>Unit</t>
  </si>
  <si>
    <t>Rate</t>
  </si>
  <si>
    <t>Amount</t>
  </si>
  <si>
    <t>0.55mm long-span aluminium sheets</t>
  </si>
  <si>
    <t>m²</t>
  </si>
  <si>
    <t>Hardwood timber — rafters, purlins, wall plates</t>
  </si>
  <si>
    <t>pieces</t>
  </si>
  <si>
    <t>Ridge caps</t>
  </si>
  <si>
    <t>m</t>
  </si>
  <si>
    <t>Fascia board</t>
  </si>
  <si>
    <t>PVC gutters</t>
  </si>
  <si>
    <t>PVC downpipes</t>
  </si>
  <si>
    <t>Roofing nails, washers, anti-termite chemical</t>
  </si>
  <si>
    <t>item</t>
  </si>
  <si>
    <t>Labour — carpentry and sheeting</t>
  </si>
  <si>
    <t>TOTAL</t>
  </si>
  <si>
    <t>Subtotal</t>
  </si>
  <si>
    <t>Transport &amp; hoisting</t>
  </si>
  <si>
    <t>Warranty: 12 months on workmanship against leaks. Manufacturer warranty on sheets as supplied.</t>
  </si>
  <si>
    <t>Free template from NigeriaBuildingCost.ng. Rates are indicative (Oct 2026) — check current prices in your location before relying on any figure.
Faster option: use the free Roofing Calculator at https://nigeriabuildingcost.ng/roofing-calculator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</si>
</sst>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&quot;₦&quot;#,##0;[Red]-&quot;₦&quot;#,##0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0"/>
      <i val="1"/>
      <strike val="0"/>
      <u val="none"/>
      <sz val="9"/>
      <color rgb="FF64748B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4" fillId="0" borderId="0" applyFont="1" applyNumberFormat="1" applyFill="0" applyBorder="0" applyAlignment="1">
      <alignment horizontal="right" vertical="bottom" textRotation="0" wrapText="false" shrinkToFit="false"/>
    </xf>
    <xf xfId="0" fontId="0" numFmtId="4" fillId="3" borderId="0" applyFont="0" applyNumberFormat="1" applyFill="1" applyBorder="0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8" numFmtId="0" fillId="4" borderId="0" applyFont="1" applyNumberFormat="0" applyFill="1" applyBorder="0" applyAlignment="1">
      <alignment vertical="center" textRotation="0" wrapText="true" shrinkToFit="false"/>
    </xf>
    <xf xfId="0" fontId="5" numFmtId="165" fillId="0" borderId="0" applyFont="1" applyNumberFormat="1" applyFill="0" applyBorder="0" applyAlignment="1">
      <alignment horizontal="right" vertical="bottom" textRotation="0" wrapText="fals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0" numFmtId="3" fillId="3" borderId="3" applyFont="0" applyNumberFormat="1" applyFill="1" applyBorder="1" applyAlignment="1">
      <alignment horizontal="right"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0" numFmtId="165" fillId="3" borderId="3" applyFont="0" applyNumberFormat="1" applyFill="1" applyBorder="1" applyAlignment="1">
      <alignment horizontal="right" vertical="top" textRotation="0" wrapText="true" shrinkToFit="false"/>
    </xf>
    <xf xfId="0" fontId="9" numFmtId="0" fillId="5" borderId="4" applyFont="1" applyNumberFormat="0" applyFill="1" applyBorder="1" applyAlignment="0"/>
    <xf xfId="0" fontId="9" numFmtId="165" fillId="5" borderId="4" applyFont="1" applyNumberFormat="1" applyFill="1" applyBorder="1" applyAlignment="1">
      <alignment horizontal="right" vertical="bottom" textRotation="0" wrapText="false" shrinkToFit="false"/>
    </xf>
    <xf xfId="0" fontId="9" numFmtId="0" fillId="5" borderId="4" applyFont="1" applyNumberFormat="0" applyFill="1" applyBorder="1" applyAlignment="1">
      <alignment horizontal="right" vertical="bottom" textRotation="0" wrapText="false" shrinkToFit="false"/>
    </xf>
    <xf xfId="0" fontId="0" numFmtId="0" fillId="5" borderId="4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roofing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38" customWidth="true" style="0"/>
    <col min="2" max="2" width="10" customWidth="true" style="0"/>
    <col min="3" max="3" width="10" customWidth="true" style="0"/>
    <col min="4" max="4" width="15" customWidth="true" style="0"/>
    <col min="5" max="5" width="17" customWidth="true" style="0"/>
  </cols>
  <sheetData>
    <row r="1" spans="1:5">
      <c r="A1" s="1" t="s">
        <v>0</v>
      </c>
    </row>
    <row r="3" spans="1:5" customHeight="1" ht="24">
      <c r="A3" s="2" t="s">
        <v>1</v>
      </c>
    </row>
    <row r="4" spans="1:5">
      <c r="A4" s="3" t="s">
        <v>2</v>
      </c>
    </row>
    <row r="6" spans="1:5">
      <c r="A6" s="4" t="s">
        <v>4</v>
      </c>
      <c r="B6" s="5" t="s">
        <v>3</v>
      </c>
      <c r="C6" s="6"/>
      <c r="D6" s="6"/>
      <c r="E6" s="6"/>
    </row>
    <row r="7" spans="1:5">
      <c r="A7" s="4" t="s">
        <v>6</v>
      </c>
      <c r="B7" s="5" t="s">
        <v>5</v>
      </c>
      <c r="C7" s="6"/>
      <c r="D7" s="6"/>
      <c r="E7" s="6"/>
    </row>
    <row r="8" spans="1:5">
      <c r="A8" s="4" t="s">
        <v>8</v>
      </c>
      <c r="B8" s="5" t="s">
        <v>7</v>
      </c>
      <c r="C8" s="6"/>
      <c r="D8" s="6"/>
      <c r="E8" s="6"/>
    </row>
    <row r="9" spans="1:5">
      <c r="A9" s="4" t="s">
        <v>9</v>
      </c>
      <c r="B9" s="7">
        <v>46308.0</v>
      </c>
      <c r="C9" s="6"/>
      <c r="D9" s="6"/>
      <c r="E9" s="6"/>
    </row>
    <row r="11" spans="1:5">
      <c r="A11" s="8" t="s">
        <v>10</v>
      </c>
    </row>
    <row r="12" spans="1:5">
      <c r="A12" s="9" t="s">
        <v>11</v>
      </c>
      <c r="D12" s="10">
        <v>18.5</v>
      </c>
    </row>
    <row r="13" spans="1:5">
      <c r="A13" s="9" t="s">
        <v>12</v>
      </c>
      <c r="D13" s="10">
        <v>11.2</v>
      </c>
    </row>
    <row r="14" spans="1:5">
      <c r="A14" s="9" t="s">
        <v>13</v>
      </c>
      <c r="D14" s="10">
        <v>0.6</v>
      </c>
    </row>
    <row r="15" spans="1:5">
      <c r="A15" s="9" t="s">
        <v>14</v>
      </c>
      <c r="D15" s="10">
        <v>25</v>
      </c>
    </row>
    <row r="16" spans="1:5">
      <c r="A16" s="9" t="s">
        <v>15</v>
      </c>
      <c r="D16" s="11">
        <f>(D12+2*D14)*(D13+2*D14)</f>
        <v>244.27999999999997</v>
      </c>
    </row>
    <row r="17" spans="1:5">
      <c r="A17" s="9" t="s">
        <v>16</v>
      </c>
      <c r="D17" s="11">
        <f>ROUND(D16/COS(RADIANS(D15))*1.05,1)</f>
        <v>283</v>
      </c>
    </row>
    <row r="19" spans="1:5">
      <c r="A19" s="8" t="s">
        <v>17</v>
      </c>
    </row>
    <row r="20" spans="1:5" customHeight="1" ht="27">
      <c r="A20" s="12" t="s">
        <v>18</v>
      </c>
    </row>
    <row r="21" spans="1:5" customHeight="1" ht="28">
      <c r="A21" s="13" t="s">
        <v>19</v>
      </c>
      <c r="B21" s="13" t="s">
        <v>20</v>
      </c>
      <c r="C21" s="13" t="s">
        <v>21</v>
      </c>
      <c r="D21" s="13" t="s">
        <v>22</v>
      </c>
      <c r="E21" s="13" t="s">
        <v>23</v>
      </c>
    </row>
    <row r="22" spans="1:5">
      <c r="A22" s="16" t="s">
        <v>24</v>
      </c>
      <c r="B22" s="17">
        <f>D17</f>
        <v>283</v>
      </c>
      <c r="C22" s="16" t="s">
        <v>25</v>
      </c>
      <c r="D22" s="18">
        <v>15000.0</v>
      </c>
      <c r="E22" s="20">
        <f>B22*D22</f>
        <v>4245000</v>
      </c>
    </row>
    <row r="23" spans="1:5">
      <c r="A23" s="16" t="s">
        <v>26</v>
      </c>
      <c r="B23" s="17">
        <f>ROUND(D17*2.1,0)</f>
        <v>594</v>
      </c>
      <c r="C23" s="16" t="s">
        <v>27</v>
      </c>
      <c r="D23" s="18">
        <v>4500.0</v>
      </c>
      <c r="E23" s="20">
        <f>B23*D23</f>
        <v>2673000</v>
      </c>
    </row>
    <row r="24" spans="1:5">
      <c r="A24" s="16" t="s">
        <v>28</v>
      </c>
      <c r="B24" s="19">
        <v>20</v>
      </c>
      <c r="C24" s="16" t="s">
        <v>29</v>
      </c>
      <c r="D24" s="18">
        <v>4500.0</v>
      </c>
      <c r="E24" s="20">
        <f>B24*D24</f>
        <v>90000</v>
      </c>
    </row>
    <row r="25" spans="1:5">
      <c r="A25" s="16" t="s">
        <v>30</v>
      </c>
      <c r="B25" s="19">
        <v>63</v>
      </c>
      <c r="C25" s="16" t="s">
        <v>29</v>
      </c>
      <c r="D25" s="18">
        <v>2200.0</v>
      </c>
      <c r="E25" s="20">
        <f>B25*D25</f>
        <v>138600</v>
      </c>
    </row>
    <row r="26" spans="1:5">
      <c r="A26" s="16" t="s">
        <v>31</v>
      </c>
      <c r="B26" s="19">
        <v>40</v>
      </c>
      <c r="C26" s="16" t="s">
        <v>29</v>
      </c>
      <c r="D26" s="18">
        <v>3500.0</v>
      </c>
      <c r="E26" s="20">
        <f>B26*D26</f>
        <v>140000</v>
      </c>
    </row>
    <row r="27" spans="1:5">
      <c r="A27" s="16" t="s">
        <v>32</v>
      </c>
      <c r="B27" s="19">
        <v>24</v>
      </c>
      <c r="C27" s="16" t="s">
        <v>29</v>
      </c>
      <c r="D27" s="18">
        <v>2500.0</v>
      </c>
      <c r="E27" s="20">
        <f>B27*D27</f>
        <v>60000</v>
      </c>
    </row>
    <row r="28" spans="1:5">
      <c r="A28" s="16" t="s">
        <v>33</v>
      </c>
      <c r="B28" s="19">
        <v>1</v>
      </c>
      <c r="C28" s="16" t="s">
        <v>34</v>
      </c>
      <c r="D28" s="18">
        <v>120000</v>
      </c>
      <c r="E28" s="20">
        <f>B28*D28</f>
        <v>120000</v>
      </c>
    </row>
    <row r="29" spans="1:5">
      <c r="A29" s="16" t="s">
        <v>35</v>
      </c>
      <c r="B29" s="17">
        <f>D17</f>
        <v>283</v>
      </c>
      <c r="C29" s="16" t="s">
        <v>25</v>
      </c>
      <c r="D29" s="18">
        <v>3500.0</v>
      </c>
      <c r="E29" s="20">
        <f>B29*D29</f>
        <v>990500</v>
      </c>
    </row>
    <row r="30" spans="1:5">
      <c r="A30" s="16"/>
      <c r="B30" s="17" t="str">
        <f>IF(C30="","",D17)</f>
        <v/>
      </c>
      <c r="C30" s="16"/>
      <c r="D30" s="18"/>
      <c r="E30" s="20" t="str">
        <f>IF(C30="","",B30*D30)</f>
        <v/>
      </c>
    </row>
    <row r="31" spans="1:5">
      <c r="A31" s="16"/>
      <c r="B31" s="17" t="str">
        <f>IF(C31="","",D17)</f>
        <v/>
      </c>
      <c r="C31" s="16"/>
      <c r="D31" s="18"/>
      <c r="E31" s="20" t="str">
        <f>IF(C31="","",B31*D31)</f>
        <v/>
      </c>
    </row>
    <row r="32" spans="1:5">
      <c r="A32" s="21"/>
      <c r="B32" s="21"/>
      <c r="C32" s="21"/>
      <c r="D32" s="21" t="s">
        <v>36</v>
      </c>
      <c r="E32" s="22">
        <f>SUM(E22:E31)</f>
        <v>8457100</v>
      </c>
    </row>
    <row r="34" spans="1:5">
      <c r="B34" s="9" t="s">
        <v>37</v>
      </c>
      <c r="E34" s="15">
        <f>E32</f>
        <v>8457100</v>
      </c>
    </row>
    <row r="35" spans="1:5">
      <c r="B35" s="9" t="s">
        <v>38</v>
      </c>
      <c r="E35" s="14">
        <v>90000</v>
      </c>
    </row>
    <row r="36" spans="1:5">
      <c r="B36" s="23" t="s">
        <v>36</v>
      </c>
      <c r="C36" s="24"/>
      <c r="D36" s="24"/>
      <c r="E36" s="22">
        <f>E34+E35</f>
        <v>8547100</v>
      </c>
    </row>
    <row r="38" spans="1:5" customHeight="1" ht="27">
      <c r="A38" s="12" t="s">
        <v>39</v>
      </c>
    </row>
    <row r="40" spans="1:5" customHeight="1" ht="54">
      <c r="A40" s="12" t="s">
        <v>40</v>
      </c>
    </row>
  </sheetData>
  <mergeCells>
    <mergeCell ref="A1:E1"/>
    <mergeCell ref="A3:E3"/>
    <mergeCell ref="A4:E4"/>
    <mergeCell ref="B6:E6"/>
    <mergeCell ref="B7:E7"/>
    <mergeCell ref="B8:E8"/>
    <mergeCell ref="B9:E9"/>
    <mergeCell ref="A11:E11"/>
    <mergeCell ref="A12:C12"/>
    <mergeCell ref="A13:C13"/>
    <mergeCell ref="A14:C14"/>
    <mergeCell ref="A15:C15"/>
    <mergeCell ref="A16:C16"/>
    <mergeCell ref="A17:C17"/>
    <mergeCell ref="A19:E19"/>
    <mergeCell ref="A20:E20"/>
    <mergeCell ref="B34:D34"/>
    <mergeCell ref="B35:D35"/>
    <mergeCell ref="B36:D36"/>
    <mergeCell ref="A38:E38"/>
    <mergeCell ref="A40:E40"/>
  </mergeCells>
  <hyperlinks>
    <hyperlink ref="A40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Roofing estimate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2026-10-13T12:49:26+00:00</dcterms:created>
  <dcterms:modified xsi:type="dcterms:W3CDTF">2026-10-13T12:49:26+00:00</dcterms:modified>
  <dc:title>Roofing Estimate Template (Excel)</dc:title>
  <dc:description>Free template from https://nigeriabuildingcost.ng/sample-downloads</dc:description>
  <dc:subject/>
  <cp:keywords/>
  <cp:category/>
</cp:coreProperties>
</file>