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of Quantit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<sst xmlns="http://schemas.openxmlformats.org/spreadsheetml/2006/main" uniqueCount="97">
  <si>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NigeriaBuildingCost.ng  ·  Free construction template — edit the blue cells, totals calculate automatically</t>
  </si>
  <si>
    <t>Bill of Quantities (BoQ)</t>
  </si>
  <si>
    <t>Itemised quantities and rates by trade — the document tenders are priced against</t>
  </si>
  <si>
    <t>Project</t>
  </si>
  <si>
    <t>4-bedroom bungalow (example)</t>
  </si>
  <si>
    <t>Location</t>
  </si>
  <si>
    <t>Lugbe, Abuja</t>
  </si>
  <si>
    <t>Client</t>
  </si>
  <si>
    <t>Mr &amp; Mrs Adeyemi (example)</t>
  </si>
  <si>
    <t>Contractor</t>
  </si>
  <si>
    <t>Example Builders Ltd</t>
  </si>
  <si>
    <t>Prepared by</t>
  </si>
  <si>
    <t>Quantity Surveyor</t>
  </si>
  <si>
    <t>Date</t>
  </si>
  <si>
    <t>BILL NO. 1: SUBSTRUCTURE</t>
  </si>
  <si>
    <t>Item</t>
  </si>
  <si>
    <t>Description</t>
  </si>
  <si>
    <t>Qty</t>
  </si>
  <si>
    <t>Unit</t>
  </si>
  <si>
    <t>Rate</t>
  </si>
  <si>
    <t>Amount</t>
  </si>
  <si>
    <t>A</t>
  </si>
  <si>
    <t>Site clearance and setting out</t>
  </si>
  <si>
    <t>item</t>
  </si>
  <si>
    <t>B</t>
  </si>
  <si>
    <t>Excavate foundation trenches (avg 900mm deep)</t>
  </si>
  <si>
    <t>m³</t>
  </si>
  <si>
    <t>C</t>
  </si>
  <si>
    <t>Blinding concrete 1:3:6, 50mm thick</t>
  </si>
  <si>
    <t>D</t>
  </si>
  <si>
    <t>Strip foundation concrete 1:2:4</t>
  </si>
  <si>
    <t>E</t>
  </si>
  <si>
    <t>9" sandcrete blockwork in foundation (4 courses)</t>
  </si>
  <si>
    <t>nr</t>
  </si>
  <si>
    <t>F</t>
  </si>
  <si>
    <t>Laterite/hardcore filling, compacted in layers</t>
  </si>
  <si>
    <t>G</t>
  </si>
  <si>
    <t>Anti-termite treatment</t>
  </si>
  <si>
    <t>m²</t>
  </si>
  <si>
    <t>H</t>
  </si>
  <si>
    <t>Polythene damp-proof membrane</t>
  </si>
  <si>
    <t>I</t>
  </si>
  <si>
    <t>100mm German floor slab 1:2:4 incl. BRC mesh</t>
  </si>
  <si>
    <t>Carried to summary</t>
  </si>
  <si>
    <t>BILL NO. 2: FRAME &amp; WALLING</t>
  </si>
  <si>
    <t>9" sandcrete blockwork, external walls</t>
  </si>
  <si>
    <t>6" sandcrete blockwork, internal partitions</t>
  </si>
  <si>
    <t>Reinforced concrete columns 1:2:4</t>
  </si>
  <si>
    <t>Lintels and ring beam 1:2:4</t>
  </si>
  <si>
    <t>Y12 high-yield bars (12m lengths)</t>
  </si>
  <si>
    <t>length</t>
  </si>
  <si>
    <t>Y16 high-yield bars (12m lengths)</t>
  </si>
  <si>
    <t>R8 stirrups (12m lengths)</t>
  </si>
  <si>
    <t>Formwork to columns, beams and lintels</t>
  </si>
  <si>
    <t>BILL NO. 3: ROOFING &amp; CEILING</t>
  </si>
  <si>
    <t>Hardwood roof timbers, treated (2"x4", 2"x6", 2"x3")</t>
  </si>
  <si>
    <t>0.55mm long-span aluminium roofing sheets, fixed</t>
  </si>
  <si>
    <t>Ridge caps</t>
  </si>
  <si>
    <t>m</t>
  </si>
  <si>
    <t>Fascia board</t>
  </si>
  <si>
    <t>PVC ceiling incl. noggins</t>
  </si>
  <si>
    <t>BILL NO. 4: DOORS &amp; WINDOWS</t>
  </si>
  <si>
    <t>Steel security entrance door</t>
  </si>
  <si>
    <t>Flush/panel internal doors with frames</t>
  </si>
  <si>
    <t>Casement aluminium windows with burglary proof</t>
  </si>
  <si>
    <t>Bathroom/toilet windows</t>
  </si>
  <si>
    <t>BILL NO. 5: FINISHES</t>
  </si>
  <si>
    <t>Internal and external plastering, 12mm</t>
  </si>
  <si>
    <t>Floor screed, 25mm</t>
  </si>
  <si>
    <t>Ceramic floor tiles incl. adhesive and grout</t>
  </si>
  <si>
    <t>Ceramic wall tiles to wet areas (to 1.8m)</t>
  </si>
  <si>
    <t>Emulsion paint, 3 coats, walls</t>
  </si>
  <si>
    <t>BILL NO. 6: SERVICES</t>
  </si>
  <si>
    <t>Electrical points (lights, sockets, switches) incl. wiring</t>
  </si>
  <si>
    <t>point</t>
  </si>
  <si>
    <t>Distribution board and earthing</t>
  </si>
  <si>
    <t>WC suites, installed</t>
  </si>
  <si>
    <t>Wash hand basins, installed</t>
  </si>
  <si>
    <t>Shower sets, installed</t>
  </si>
  <si>
    <t>Kitchen sink, installed</t>
  </si>
  <si>
    <t>Water supply pipework and points</t>
  </si>
  <si>
    <t>Septic tank and soakaway</t>
  </si>
  <si>
    <t>GENERAL SUMMARY</t>
  </si>
  <si>
    <t>Bill</t>
  </si>
  <si>
    <t>Substructure</t>
  </si>
  <si>
    <t>Frame &amp; walling</t>
  </si>
  <si>
    <t>Roofing &amp; ceiling</t>
  </si>
  <si>
    <t>Doors &amp; windows</t>
  </si>
  <si>
    <t>Finishes</t>
  </si>
  <si>
    <t>Services</t>
  </si>
  <si>
    <t>Total of bills</t>
  </si>
  <si>
    <t>Preliminaries (%)</t>
  </si>
  <si>
    <t>Preliminaries</t>
  </si>
  <si>
    <t>Contingency (%)</t>
  </si>
  <si>
    <t>Contingency</t>
  </si>
  <si>
    <t>TENDER SUM</t>
  </si>
  <si>
    <t>Free template from NigeriaBuildingCost.ng. Rates are indicative (Oct 2026) — check current prices in your location before relying on any figure.
Faster option: use the free BoQ Generator at https://nigeriabuildingcost.ng/boq</t>
  </si>
</sst>
</file>

<file path=xl/styles.xml><?xml version="1.0" encoding="utf-8"?>
<styleSheet xmlns="http://schemas.openxmlformats.org/spreadsheetml/2006/main">
  <numFmts count="4">
    <numFmt numFmtId="164" formatCode="dd-mmm-yyyy"/>
    <numFmt numFmtId="165" formatCode="&quot;₦&quot;#,##0;[Red]-&quot;₦&quot;#,##0"/>
    <numFmt numFmtId="166" formatCode="#,##0.0#"/>
    <numFmt numFmtId="167" formatCode="0.0%"/>
  </numFmts>
  <fonts count="10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16"/>
      <color rgb="FF0F172A"/>
      <name val="Arial"/>
    </font>
    <font>
      <b val="0"/>
      <i val="1"/>
      <strike val="0"/>
      <u val="none"/>
      <sz val="10"/>
      <color rgb="FF475569"/>
      <name val="Arial"/>
    </font>
    <font>
      <b val="1"/>
      <i val="0"/>
      <strike val="0"/>
      <u val="none"/>
      <sz val="10"/>
      <color rgb="FF334155"/>
      <name val="Arial"/>
    </font>
    <font>
      <b val="0"/>
      <i val="0"/>
      <strike val="0"/>
      <u val="none"/>
      <sz val="10"/>
      <color rgb="FF1E3A8A"/>
      <name val="Arial"/>
    </font>
    <font>
      <b val="1"/>
      <i val="0"/>
      <strike val="0"/>
      <u val="none"/>
      <sz val="10"/>
      <color rgb="FF1D4ED8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10"/>
      <color rgb="FF000000"/>
      <name val="Arial"/>
    </font>
    <font>
      <b val="0"/>
      <i val="1"/>
      <strike val="0"/>
      <u val="none"/>
      <sz val="9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F1F5F9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FF6FF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hair">
        <color rgb="FFCBD5E1"/>
      </bottom>
      <diagonal/>
    </border>
    <border>
      <left/>
      <right/>
      <top/>
      <bottom style="medium">
        <color rgb="FF1D4ED8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 style="double">
        <color rgb="FF1D4ED8"/>
      </top>
      <bottom/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3" borderId="0" applyFont="1" applyNumberFormat="0" applyFill="1" applyBorder="0" applyAlignment="0"/>
    <xf xfId="0" fontId="5" numFmtId="0" fillId="0" borderId="1" applyFont="1" applyNumberFormat="0" applyFill="0" applyBorder="1" applyAlignment="1">
      <alignment horizontal="left" vertical="bottom" textRotation="0" wrapText="false" shrinkToFit="false"/>
    </xf>
    <xf xfId="0" fontId="5" numFmtId="0" fillId="0" borderId="1" applyFont="1" applyNumberFormat="0" applyFill="0" applyBorder="1" applyAlignment="0"/>
    <xf xfId="0" fontId="5" numFmtId="164" fillId="0" borderId="1" applyFont="1" applyNumberFormat="1" applyFill="0" applyBorder="1" applyAlignment="1">
      <alignment horizontal="left" vertical="bottom" textRotation="0" wrapText="false" shrinkToFit="false"/>
    </xf>
    <xf xfId="0" fontId="6" numFmtId="0" fillId="0" borderId="2" applyFont="1" applyNumberFormat="0" applyFill="0" applyBorder="1" applyAlignment="0"/>
    <xf xfId="0" fontId="7" numFmtId="0" fillId="4" borderId="0" applyFont="1" applyNumberFormat="0" applyFill="1" applyBorder="0" applyAlignment="1">
      <alignment vertical="center" textRotation="0" wrapText="true" shrinkToFit="false"/>
    </xf>
    <xf xfId="0" fontId="0" numFmtId="165" fillId="3" borderId="0" applyFont="0" applyNumberFormat="1" applyFill="1" applyBorder="0" applyAlignment="1">
      <alignment horizontal="right" vertical="bottom" textRotation="0" wrapText="false" shrinkToFit="false"/>
    </xf>
    <xf xfId="0" fontId="5" numFmtId="0" fillId="0" borderId="3" applyFont="1" applyNumberFormat="0" applyFill="0" applyBorder="1" applyAlignment="1">
      <alignment vertical="top" textRotation="0" wrapText="true" shrinkToFit="false"/>
    </xf>
    <xf xfId="0" fontId="5" numFmtId="3" fillId="0" borderId="3" applyFont="1" applyNumberFormat="1" applyFill="0" applyBorder="1" applyAlignment="1">
      <alignment horizontal="right" vertical="top" textRotation="0" wrapText="true" shrinkToFit="false"/>
    </xf>
    <xf xfId="0" fontId="5" numFmtId="165" fillId="0" borderId="3" applyFont="1" applyNumberFormat="1" applyFill="0" applyBorder="1" applyAlignment="1">
      <alignment horizontal="right" vertical="top" textRotation="0" wrapText="true" shrinkToFit="false"/>
    </xf>
    <xf xfId="0" fontId="5" numFmtId="166" fillId="0" borderId="3" applyFont="1" applyNumberFormat="1" applyFill="0" applyBorder="1" applyAlignment="1">
      <alignment horizontal="right" vertical="top" textRotation="0" wrapText="true" shrinkToFit="false"/>
    </xf>
    <xf xfId="0" fontId="0" numFmtId="165" fillId="3" borderId="3" applyFont="0" applyNumberFormat="1" applyFill="1" applyBorder="1" applyAlignment="1">
      <alignment horizontal="right" vertical="top" textRotation="0" wrapText="true" shrinkToFit="false"/>
    </xf>
    <xf xfId="0" fontId="8" numFmtId="0" fillId="5" borderId="4" applyFont="1" applyNumberFormat="0" applyFill="1" applyBorder="1" applyAlignment="0"/>
    <xf xfId="0" fontId="8" numFmtId="165" fillId="5" borderId="4" applyFont="1" applyNumberFormat="1" applyFill="1" applyBorder="1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5" numFmtId="167" fillId="0" borderId="0" applyFont="1" applyNumberFormat="1" applyFill="0" applyBorder="0" applyAlignment="1">
      <alignment horizontal="right" vertical="bottom" textRotation="0" wrapText="false" shrinkToFit="false"/>
    </xf>
    <xf xfId="0" fontId="8" numFmtId="0" fillId="5" borderId="4" applyFont="1" applyNumberFormat="0" applyFill="1" applyBorder="1" applyAlignment="1">
      <alignment horizontal="right" vertical="bottom" textRotation="0" wrapText="false" shrinkToFit="false"/>
    </xf>
    <xf xfId="0" fontId="0" numFmtId="0" fillId="5" borderId="4" applyFont="0" applyNumberFormat="0" applyFill="1" applyBorder="1" applyAlignment="0"/>
    <xf xfId="0" fontId="9" numFmtId="0" fillId="0" borderId="0" applyFont="1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igeriabuildingcost.ng/bo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F100"/>
  <sheetViews>
    <sheetView tabSelected="1" workbookViewId="0" showGridLines="false" showRowColHeaders="1">
      <selection activeCell="A100" sqref="A100"/>
    </sheetView>
  </sheetViews>
  <sheetFormatPr defaultRowHeight="14.4" outlineLevelRow="0" outlineLevelCol="0"/>
  <cols>
    <col min="1" max="1" width="7" customWidth="true" style="0"/>
    <col min="2" max="2" width="46" customWidth="true" style="0"/>
    <col min="3" max="3" width="9" customWidth="true" style="0"/>
    <col min="4" max="4" width="8" customWidth="true" style="0"/>
    <col min="5" max="5" width="15" customWidth="true" style="0"/>
    <col min="6" max="6" width="17" customWidth="true" style="0"/>
  </cols>
  <sheetData>
    <row r="1" spans="1:6">
      <c r="A1" s="1" t="s">
        <v>0</v>
      </c>
    </row>
    <row r="3" spans="1:6" customHeight="1" ht="24">
      <c r="A3" s="2" t="s">
        <v>1</v>
      </c>
    </row>
    <row r="4" spans="1:6">
      <c r="A4" s="3" t="s">
        <v>2</v>
      </c>
    </row>
    <row r="6" spans="1:6">
      <c r="A6" s="4" t="s">
        <v>3</v>
      </c>
      <c r="B6" s="4"/>
      <c r="C6" s="5" t="s">
        <v>4</v>
      </c>
      <c r="D6" s="6"/>
      <c r="E6" s="6"/>
      <c r="F6" s="6"/>
    </row>
    <row r="7" spans="1:6">
      <c r="A7" s="4" t="s">
        <v>5</v>
      </c>
      <c r="B7" s="4"/>
      <c r="C7" s="5" t="s">
        <v>6</v>
      </c>
      <c r="D7" s="6"/>
      <c r="E7" s="6"/>
      <c r="F7" s="6"/>
    </row>
    <row r="8" spans="1:6">
      <c r="A8" s="4" t="s">
        <v>7</v>
      </c>
      <c r="B8" s="4"/>
      <c r="C8" s="5" t="s">
        <v>8</v>
      </c>
      <c r="D8" s="6"/>
      <c r="E8" s="6"/>
      <c r="F8" s="6"/>
    </row>
    <row r="9" spans="1:6">
      <c r="A9" s="4" t="s">
        <v>9</v>
      </c>
      <c r="B9" s="4"/>
      <c r="C9" s="5" t="s">
        <v>10</v>
      </c>
      <c r="D9" s="6"/>
      <c r="E9" s="6"/>
      <c r="F9" s="6"/>
    </row>
    <row r="10" spans="1:6">
      <c r="A10" s="4" t="s">
        <v>11</v>
      </c>
      <c r="B10" s="4"/>
      <c r="C10" s="5" t="s">
        <v>12</v>
      </c>
      <c r="D10" s="6"/>
      <c r="E10" s="6"/>
      <c r="F10" s="6"/>
    </row>
    <row r="11" spans="1:6">
      <c r="A11" s="4" t="s">
        <v>13</v>
      </c>
      <c r="B11" s="4"/>
      <c r="C11" s="7">
        <v>46308.0</v>
      </c>
      <c r="D11" s="6"/>
      <c r="E11" s="6"/>
      <c r="F11" s="6"/>
    </row>
    <row r="13" spans="1:6">
      <c r="A13" s="8" t="s">
        <v>14</v>
      </c>
    </row>
    <row r="14" spans="1:6" customHeight="1" ht="28">
      <c r="A14" s="9" t="s">
        <v>15</v>
      </c>
      <c r="B14" s="9" t="s">
        <v>16</v>
      </c>
      <c r="C14" s="9" t="s">
        <v>17</v>
      </c>
      <c r="D14" s="9" t="s">
        <v>18</v>
      </c>
      <c r="E14" s="9" t="s">
        <v>19</v>
      </c>
      <c r="F14" s="9" t="s">
        <v>20</v>
      </c>
    </row>
    <row r="15" spans="1:6">
      <c r="A15" s="11" t="s">
        <v>21</v>
      </c>
      <c r="B15" s="11" t="s">
        <v>22</v>
      </c>
      <c r="C15" s="12">
        <v>1</v>
      </c>
      <c r="D15" s="11" t="s">
        <v>23</v>
      </c>
      <c r="E15" s="13">
        <v>250000.0</v>
      </c>
      <c r="F15" s="15">
        <f>C15*E15</f>
        <v>250000</v>
      </c>
    </row>
    <row r="16" spans="1:6">
      <c r="A16" s="11" t="s">
        <v>24</v>
      </c>
      <c r="B16" s="11" t="s">
        <v>25</v>
      </c>
      <c r="C16" s="12">
        <v>42</v>
      </c>
      <c r="D16" s="11" t="s">
        <v>26</v>
      </c>
      <c r="E16" s="13">
        <v>8000.0</v>
      </c>
      <c r="F16" s="15">
        <f>C16*E16</f>
        <v>336000</v>
      </c>
    </row>
    <row r="17" spans="1:6">
      <c r="A17" s="11" t="s">
        <v>27</v>
      </c>
      <c r="B17" s="11" t="s">
        <v>28</v>
      </c>
      <c r="C17" s="14">
        <v>3.5</v>
      </c>
      <c r="D17" s="11" t="s">
        <v>26</v>
      </c>
      <c r="E17" s="13">
        <v>103350.0</v>
      </c>
      <c r="F17" s="15">
        <f>C17*E17</f>
        <v>361725</v>
      </c>
    </row>
    <row r="18" spans="1:6">
      <c r="A18" s="11" t="s">
        <v>29</v>
      </c>
      <c r="B18" s="11" t="s">
        <v>30</v>
      </c>
      <c r="C18" s="12">
        <v>14</v>
      </c>
      <c r="D18" s="11" t="s">
        <v>26</v>
      </c>
      <c r="E18" s="13">
        <v>146150.0</v>
      </c>
      <c r="F18" s="15">
        <f>C18*E18</f>
        <v>2046100</v>
      </c>
    </row>
    <row r="19" spans="1:6">
      <c r="A19" s="11" t="s">
        <v>31</v>
      </c>
      <c r="B19" s="11" t="s">
        <v>32</v>
      </c>
      <c r="C19" s="12">
        <v>1100</v>
      </c>
      <c r="D19" s="11" t="s">
        <v>33</v>
      </c>
      <c r="E19" s="13">
        <v>1250.0</v>
      </c>
      <c r="F19" s="15">
        <f>C19*E19</f>
        <v>1375000</v>
      </c>
    </row>
    <row r="20" spans="1:6">
      <c r="A20" s="11" t="s">
        <v>34</v>
      </c>
      <c r="B20" s="11" t="s">
        <v>35</v>
      </c>
      <c r="C20" s="12">
        <v>62</v>
      </c>
      <c r="D20" s="11" t="s">
        <v>26</v>
      </c>
      <c r="E20" s="13">
        <v>9500.0</v>
      </c>
      <c r="F20" s="15">
        <f>C20*E20</f>
        <v>589000</v>
      </c>
    </row>
    <row r="21" spans="1:6">
      <c r="A21" s="11" t="s">
        <v>36</v>
      </c>
      <c r="B21" s="11" t="s">
        <v>37</v>
      </c>
      <c r="C21" s="12">
        <v>175</v>
      </c>
      <c r="D21" s="11" t="s">
        <v>38</v>
      </c>
      <c r="E21" s="13">
        <v>850.0</v>
      </c>
      <c r="F21" s="15">
        <f>C21*E21</f>
        <v>148750</v>
      </c>
    </row>
    <row r="22" spans="1:6">
      <c r="A22" s="11" t="s">
        <v>39</v>
      </c>
      <c r="B22" s="11" t="s">
        <v>40</v>
      </c>
      <c r="C22" s="12">
        <v>175</v>
      </c>
      <c r="D22" s="11" t="s">
        <v>38</v>
      </c>
      <c r="E22" s="13">
        <v>800.0</v>
      </c>
      <c r="F22" s="15">
        <f>C22*E22</f>
        <v>140000</v>
      </c>
    </row>
    <row r="23" spans="1:6">
      <c r="A23" s="11" t="s">
        <v>41</v>
      </c>
      <c r="B23" s="11" t="s">
        <v>42</v>
      </c>
      <c r="C23" s="12">
        <v>165</v>
      </c>
      <c r="D23" s="11" t="s">
        <v>38</v>
      </c>
      <c r="E23" s="13">
        <v>15000.0</v>
      </c>
      <c r="F23" s="15">
        <f>C23*E23</f>
        <v>2475000</v>
      </c>
    </row>
    <row r="24" spans="1:6">
      <c r="A24" s="11"/>
      <c r="B24" s="11"/>
      <c r="C24" s="12"/>
      <c r="D24" s="11"/>
      <c r="E24" s="13"/>
      <c r="F24" s="15" t="str">
        <f>IF(B24="","",C24*E24)</f>
        <v/>
      </c>
    </row>
    <row r="25" spans="1:6">
      <c r="A25" s="16"/>
      <c r="B25" s="16"/>
      <c r="C25" s="16"/>
      <c r="D25" s="16"/>
      <c r="E25" s="16" t="s">
        <v>43</v>
      </c>
      <c r="F25" s="17">
        <f>SUM(F15:F24)</f>
        <v>7721575</v>
      </c>
    </row>
    <row r="27" spans="1:6">
      <c r="A27" s="8" t="s">
        <v>44</v>
      </c>
    </row>
    <row r="28" spans="1:6" customHeight="1" ht="28">
      <c r="A28" s="9" t="s">
        <v>15</v>
      </c>
      <c r="B28" s="9" t="s">
        <v>16</v>
      </c>
      <c r="C28" s="9" t="s">
        <v>17</v>
      </c>
      <c r="D28" s="9" t="s">
        <v>18</v>
      </c>
      <c r="E28" s="9" t="s">
        <v>19</v>
      </c>
      <c r="F28" s="9" t="s">
        <v>20</v>
      </c>
    </row>
    <row r="29" spans="1:6">
      <c r="A29" s="11" t="s">
        <v>21</v>
      </c>
      <c r="B29" s="11" t="s">
        <v>45</v>
      </c>
      <c r="C29" s="12">
        <v>2400</v>
      </c>
      <c r="D29" s="11" t="s">
        <v>33</v>
      </c>
      <c r="E29" s="13">
        <v>1250.0</v>
      </c>
      <c r="F29" s="15">
        <f>C29*E29</f>
        <v>3000000</v>
      </c>
    </row>
    <row r="30" spans="1:6">
      <c r="A30" s="11" t="s">
        <v>24</v>
      </c>
      <c r="B30" s="11" t="s">
        <v>46</v>
      </c>
      <c r="C30" s="12">
        <v>1500</v>
      </c>
      <c r="D30" s="11" t="s">
        <v>33</v>
      </c>
      <c r="E30" s="13">
        <v>1050.0</v>
      </c>
      <c r="F30" s="15">
        <f>C30*E30</f>
        <v>1575000</v>
      </c>
    </row>
    <row r="31" spans="1:6">
      <c r="A31" s="11" t="s">
        <v>27</v>
      </c>
      <c r="B31" s="11" t="s">
        <v>47</v>
      </c>
      <c r="C31" s="14">
        <v>7.5</v>
      </c>
      <c r="D31" s="11" t="s">
        <v>26</v>
      </c>
      <c r="E31" s="13">
        <v>160750.0</v>
      </c>
      <c r="F31" s="15">
        <f>C31*E31</f>
        <v>1205625</v>
      </c>
    </row>
    <row r="32" spans="1:6">
      <c r="A32" s="11" t="s">
        <v>29</v>
      </c>
      <c r="B32" s="11" t="s">
        <v>48</v>
      </c>
      <c r="C32" s="14">
        <v>6.2</v>
      </c>
      <c r="D32" s="11" t="s">
        <v>26</v>
      </c>
      <c r="E32" s="13">
        <v>160750.0</v>
      </c>
      <c r="F32" s="15">
        <f>C32*E32</f>
        <v>996650</v>
      </c>
    </row>
    <row r="33" spans="1:6">
      <c r="A33" s="11" t="s">
        <v>31</v>
      </c>
      <c r="B33" s="11" t="s">
        <v>49</v>
      </c>
      <c r="C33" s="12">
        <v>165</v>
      </c>
      <c r="D33" s="11" t="s">
        <v>50</v>
      </c>
      <c r="E33" s="13">
        <v>8500.0</v>
      </c>
      <c r="F33" s="15">
        <f>C33*E33</f>
        <v>1402500</v>
      </c>
    </row>
    <row r="34" spans="1:6">
      <c r="A34" s="11" t="s">
        <v>34</v>
      </c>
      <c r="B34" s="11" t="s">
        <v>51</v>
      </c>
      <c r="C34" s="12">
        <v>48</v>
      </c>
      <c r="D34" s="11" t="s">
        <v>50</v>
      </c>
      <c r="E34" s="13">
        <v>16100.0</v>
      </c>
      <c r="F34" s="15">
        <f>C34*E34</f>
        <v>772800</v>
      </c>
    </row>
    <row r="35" spans="1:6">
      <c r="A35" s="11" t="s">
        <v>36</v>
      </c>
      <c r="B35" s="11" t="s">
        <v>52</v>
      </c>
      <c r="C35" s="12">
        <v>120</v>
      </c>
      <c r="D35" s="11" t="s">
        <v>50</v>
      </c>
      <c r="E35" s="13">
        <v>3800.0</v>
      </c>
      <c r="F35" s="15">
        <f>C35*E35</f>
        <v>456000</v>
      </c>
    </row>
    <row r="36" spans="1:6">
      <c r="A36" s="11" t="s">
        <v>39</v>
      </c>
      <c r="B36" s="11" t="s">
        <v>53</v>
      </c>
      <c r="C36" s="12">
        <v>210</v>
      </c>
      <c r="D36" s="11" t="s">
        <v>38</v>
      </c>
      <c r="E36" s="13">
        <v>3500.0</v>
      </c>
      <c r="F36" s="15">
        <f>C36*E36</f>
        <v>735000</v>
      </c>
    </row>
    <row r="37" spans="1:6">
      <c r="A37" s="11"/>
      <c r="B37" s="11"/>
      <c r="C37" s="12"/>
      <c r="D37" s="11"/>
      <c r="E37" s="13"/>
      <c r="F37" s="15" t="str">
        <f>IF(B37="","",C37*E37)</f>
        <v/>
      </c>
    </row>
    <row r="38" spans="1:6">
      <c r="A38" s="16"/>
      <c r="B38" s="16"/>
      <c r="C38" s="16"/>
      <c r="D38" s="16"/>
      <c r="E38" s="16" t="s">
        <v>43</v>
      </c>
      <c r="F38" s="17">
        <f>SUM(F29:F37)</f>
        <v>10143575</v>
      </c>
    </row>
    <row r="40" spans="1:6">
      <c r="A40" s="8" t="s">
        <v>54</v>
      </c>
    </row>
    <row r="41" spans="1:6" customHeight="1" ht="28">
      <c r="A41" s="9" t="s">
        <v>15</v>
      </c>
      <c r="B41" s="9" t="s">
        <v>16</v>
      </c>
      <c r="C41" s="9" t="s">
        <v>17</v>
      </c>
      <c r="D41" s="9" t="s">
        <v>18</v>
      </c>
      <c r="E41" s="9" t="s">
        <v>19</v>
      </c>
      <c r="F41" s="9" t="s">
        <v>20</v>
      </c>
    </row>
    <row r="42" spans="1:6">
      <c r="A42" s="11" t="s">
        <v>21</v>
      </c>
      <c r="B42" s="11" t="s">
        <v>55</v>
      </c>
      <c r="C42" s="12">
        <v>230</v>
      </c>
      <c r="D42" s="11" t="s">
        <v>38</v>
      </c>
      <c r="E42" s="13">
        <v>11200.0</v>
      </c>
      <c r="F42" s="15">
        <f>C42*E42</f>
        <v>2576000</v>
      </c>
    </row>
    <row r="43" spans="1:6">
      <c r="A43" s="11" t="s">
        <v>24</v>
      </c>
      <c r="B43" s="11" t="s">
        <v>56</v>
      </c>
      <c r="C43" s="12">
        <v>230</v>
      </c>
      <c r="D43" s="11" t="s">
        <v>38</v>
      </c>
      <c r="E43" s="13">
        <v>16750.0</v>
      </c>
      <c r="F43" s="15">
        <f>C43*E43</f>
        <v>3852500</v>
      </c>
    </row>
    <row r="44" spans="1:6">
      <c r="A44" s="11" t="s">
        <v>27</v>
      </c>
      <c r="B44" s="11" t="s">
        <v>57</v>
      </c>
      <c r="C44" s="12">
        <v>28</v>
      </c>
      <c r="D44" s="11" t="s">
        <v>58</v>
      </c>
      <c r="E44" s="13">
        <v>4500.0</v>
      </c>
      <c r="F44" s="15">
        <f>C44*E44</f>
        <v>126000</v>
      </c>
    </row>
    <row r="45" spans="1:6">
      <c r="A45" s="11" t="s">
        <v>29</v>
      </c>
      <c r="B45" s="11" t="s">
        <v>59</v>
      </c>
      <c r="C45" s="12">
        <v>64</v>
      </c>
      <c r="D45" s="11" t="s">
        <v>58</v>
      </c>
      <c r="E45" s="13">
        <v>2200.0</v>
      </c>
      <c r="F45" s="15">
        <f>C45*E45</f>
        <v>140800</v>
      </c>
    </row>
    <row r="46" spans="1:6">
      <c r="A46" s="11" t="s">
        <v>31</v>
      </c>
      <c r="B46" s="11" t="s">
        <v>60</v>
      </c>
      <c r="C46" s="12">
        <v>165</v>
      </c>
      <c r="D46" s="11" t="s">
        <v>38</v>
      </c>
      <c r="E46" s="13">
        <v>6500.0</v>
      </c>
      <c r="F46" s="15">
        <f>C46*E46</f>
        <v>1072500</v>
      </c>
    </row>
    <row r="47" spans="1:6">
      <c r="A47" s="11"/>
      <c r="B47" s="11"/>
      <c r="C47" s="12"/>
      <c r="D47" s="11"/>
      <c r="E47" s="13"/>
      <c r="F47" s="15" t="str">
        <f>IF(B47="","",C47*E47)</f>
        <v/>
      </c>
    </row>
    <row r="48" spans="1:6">
      <c r="A48" s="16"/>
      <c r="B48" s="16"/>
      <c r="C48" s="16"/>
      <c r="D48" s="16"/>
      <c r="E48" s="16" t="s">
        <v>43</v>
      </c>
      <c r="F48" s="17">
        <f>SUM(F42:F47)</f>
        <v>7767800</v>
      </c>
    </row>
    <row r="50" spans="1:6">
      <c r="A50" s="8" t="s">
        <v>61</v>
      </c>
    </row>
    <row r="51" spans="1:6" customHeight="1" ht="28">
      <c r="A51" s="9" t="s">
        <v>15</v>
      </c>
      <c r="B51" s="9" t="s">
        <v>16</v>
      </c>
      <c r="C51" s="9" t="s">
        <v>17</v>
      </c>
      <c r="D51" s="9" t="s">
        <v>18</v>
      </c>
      <c r="E51" s="9" t="s">
        <v>19</v>
      </c>
      <c r="F51" s="9" t="s">
        <v>20</v>
      </c>
    </row>
    <row r="52" spans="1:6">
      <c r="A52" s="11" t="s">
        <v>21</v>
      </c>
      <c r="B52" s="11" t="s">
        <v>62</v>
      </c>
      <c r="C52" s="12">
        <v>2</v>
      </c>
      <c r="D52" s="11" t="s">
        <v>33</v>
      </c>
      <c r="E52" s="13">
        <v>80000.0</v>
      </c>
      <c r="F52" s="15">
        <f>C52*E52</f>
        <v>160000</v>
      </c>
    </row>
    <row r="53" spans="1:6">
      <c r="A53" s="11" t="s">
        <v>24</v>
      </c>
      <c r="B53" s="11" t="s">
        <v>63</v>
      </c>
      <c r="C53" s="12">
        <v>9</v>
      </c>
      <c r="D53" s="11" t="s">
        <v>33</v>
      </c>
      <c r="E53" s="13">
        <v>38000.0</v>
      </c>
      <c r="F53" s="15">
        <f>C53*E53</f>
        <v>342000</v>
      </c>
    </row>
    <row r="54" spans="1:6">
      <c r="A54" s="11" t="s">
        <v>27</v>
      </c>
      <c r="B54" s="11" t="s">
        <v>64</v>
      </c>
      <c r="C54" s="12">
        <v>12</v>
      </c>
      <c r="D54" s="11" t="s">
        <v>33</v>
      </c>
      <c r="E54" s="13">
        <v>50000.0</v>
      </c>
      <c r="F54" s="15">
        <f>C54*E54</f>
        <v>600000</v>
      </c>
    </row>
    <row r="55" spans="1:6">
      <c r="A55" s="11" t="s">
        <v>29</v>
      </c>
      <c r="B55" s="11" t="s">
        <v>65</v>
      </c>
      <c r="C55" s="12">
        <v>5</v>
      </c>
      <c r="D55" s="11" t="s">
        <v>33</v>
      </c>
      <c r="E55" s="13">
        <v>22000.0</v>
      </c>
      <c r="F55" s="15">
        <f>C55*E55</f>
        <v>110000</v>
      </c>
    </row>
    <row r="56" spans="1:6">
      <c r="A56" s="11"/>
      <c r="B56" s="11"/>
      <c r="C56" s="12"/>
      <c r="D56" s="11"/>
      <c r="E56" s="13"/>
      <c r="F56" s="15" t="str">
        <f>IF(B56="","",C56*E56)</f>
        <v/>
      </c>
    </row>
    <row r="57" spans="1:6">
      <c r="A57" s="16"/>
      <c r="B57" s="16"/>
      <c r="C57" s="16"/>
      <c r="D57" s="16"/>
      <c r="E57" s="16" t="s">
        <v>43</v>
      </c>
      <c r="F57" s="17">
        <f>SUM(F52:F56)</f>
        <v>1212000</v>
      </c>
    </row>
    <row r="59" spans="1:6">
      <c r="A59" s="8" t="s">
        <v>66</v>
      </c>
    </row>
    <row r="60" spans="1:6" customHeight="1" ht="28">
      <c r="A60" s="9" t="s">
        <v>15</v>
      </c>
      <c r="B60" s="9" t="s">
        <v>16</v>
      </c>
      <c r="C60" s="9" t="s">
        <v>17</v>
      </c>
      <c r="D60" s="9" t="s">
        <v>18</v>
      </c>
      <c r="E60" s="9" t="s">
        <v>19</v>
      </c>
      <c r="F60" s="9" t="s">
        <v>20</v>
      </c>
    </row>
    <row r="61" spans="1:6">
      <c r="A61" s="11" t="s">
        <v>21</v>
      </c>
      <c r="B61" s="11" t="s">
        <v>67</v>
      </c>
      <c r="C61" s="12">
        <v>720</v>
      </c>
      <c r="D61" s="11" t="s">
        <v>38</v>
      </c>
      <c r="E61" s="13">
        <v>3400.0</v>
      </c>
      <c r="F61" s="15">
        <f>C61*E61</f>
        <v>2448000</v>
      </c>
    </row>
    <row r="62" spans="1:6">
      <c r="A62" s="11" t="s">
        <v>24</v>
      </c>
      <c r="B62" s="11" t="s">
        <v>68</v>
      </c>
      <c r="C62" s="12">
        <v>165</v>
      </c>
      <c r="D62" s="11" t="s">
        <v>38</v>
      </c>
      <c r="E62" s="13">
        <v>5200.0</v>
      </c>
      <c r="F62" s="15">
        <f>C62*E62</f>
        <v>858000</v>
      </c>
    </row>
    <row r="63" spans="1:6">
      <c r="A63" s="11" t="s">
        <v>27</v>
      </c>
      <c r="B63" s="11" t="s">
        <v>69</v>
      </c>
      <c r="C63" s="12">
        <v>165</v>
      </c>
      <c r="D63" s="11" t="s">
        <v>38</v>
      </c>
      <c r="E63" s="13">
        <v>6800.0</v>
      </c>
      <c r="F63" s="15">
        <f>C63*E63</f>
        <v>1122000</v>
      </c>
    </row>
    <row r="64" spans="1:6">
      <c r="A64" s="11" t="s">
        <v>29</v>
      </c>
      <c r="B64" s="11" t="s">
        <v>70</v>
      </c>
      <c r="C64" s="12">
        <v>72</v>
      </c>
      <c r="D64" s="11" t="s">
        <v>38</v>
      </c>
      <c r="E64" s="13">
        <v>6800.0</v>
      </c>
      <c r="F64" s="15">
        <f>C64*E64</f>
        <v>489600</v>
      </c>
    </row>
    <row r="65" spans="1:6">
      <c r="A65" s="11" t="s">
        <v>31</v>
      </c>
      <c r="B65" s="11" t="s">
        <v>71</v>
      </c>
      <c r="C65" s="12">
        <v>720</v>
      </c>
      <c r="D65" s="11" t="s">
        <v>38</v>
      </c>
      <c r="E65" s="13">
        <v>2250.0</v>
      </c>
      <c r="F65" s="15">
        <f>C65*E65</f>
        <v>1620000</v>
      </c>
    </row>
    <row r="66" spans="1:6">
      <c r="A66" s="11"/>
      <c r="B66" s="11"/>
      <c r="C66" s="12"/>
      <c r="D66" s="11"/>
      <c r="E66" s="13"/>
      <c r="F66" s="15" t="str">
        <f>IF(B66="","",C66*E66)</f>
        <v/>
      </c>
    </row>
    <row r="67" spans="1:6">
      <c r="A67" s="16"/>
      <c r="B67" s="16"/>
      <c r="C67" s="16"/>
      <c r="D67" s="16"/>
      <c r="E67" s="16" t="s">
        <v>43</v>
      </c>
      <c r="F67" s="17">
        <f>SUM(F61:F66)</f>
        <v>6537600</v>
      </c>
    </row>
    <row r="69" spans="1:6">
      <c r="A69" s="8" t="s">
        <v>72</v>
      </c>
    </row>
    <row r="70" spans="1:6" customHeight="1" ht="28">
      <c r="A70" s="9" t="s">
        <v>15</v>
      </c>
      <c r="B70" s="9" t="s">
        <v>16</v>
      </c>
      <c r="C70" s="9" t="s">
        <v>17</v>
      </c>
      <c r="D70" s="9" t="s">
        <v>18</v>
      </c>
      <c r="E70" s="9" t="s">
        <v>19</v>
      </c>
      <c r="F70" s="9" t="s">
        <v>20</v>
      </c>
    </row>
    <row r="71" spans="1:6">
      <c r="A71" s="11" t="s">
        <v>21</v>
      </c>
      <c r="B71" s="11" t="s">
        <v>73</v>
      </c>
      <c r="C71" s="12">
        <v>68</v>
      </c>
      <c r="D71" s="11" t="s">
        <v>74</v>
      </c>
      <c r="E71" s="13">
        <v>14200.0</v>
      </c>
      <c r="F71" s="15">
        <f>C71*E71</f>
        <v>965600</v>
      </c>
    </row>
    <row r="72" spans="1:6">
      <c r="A72" s="11" t="s">
        <v>24</v>
      </c>
      <c r="B72" s="11" t="s">
        <v>75</v>
      </c>
      <c r="C72" s="12">
        <v>1</v>
      </c>
      <c r="D72" s="11" t="s">
        <v>23</v>
      </c>
      <c r="E72" s="13">
        <v>120000.0</v>
      </c>
      <c r="F72" s="15">
        <f>C72*E72</f>
        <v>120000</v>
      </c>
    </row>
    <row r="73" spans="1:6">
      <c r="A73" s="11" t="s">
        <v>27</v>
      </c>
      <c r="B73" s="11" t="s">
        <v>76</v>
      </c>
      <c r="C73" s="12">
        <v>5</v>
      </c>
      <c r="D73" s="11" t="s">
        <v>33</v>
      </c>
      <c r="E73" s="13">
        <v>63000.0</v>
      </c>
      <c r="F73" s="15">
        <f>C73*E73</f>
        <v>315000</v>
      </c>
    </row>
    <row r="74" spans="1:6">
      <c r="A74" s="11" t="s">
        <v>29</v>
      </c>
      <c r="B74" s="11" t="s">
        <v>77</v>
      </c>
      <c r="C74" s="12">
        <v>5</v>
      </c>
      <c r="D74" s="11" t="s">
        <v>33</v>
      </c>
      <c r="E74" s="13">
        <v>40000.0</v>
      </c>
      <c r="F74" s="15">
        <f>C74*E74</f>
        <v>200000</v>
      </c>
    </row>
    <row r="75" spans="1:6">
      <c r="A75" s="11" t="s">
        <v>31</v>
      </c>
      <c r="B75" s="11" t="s">
        <v>78</v>
      </c>
      <c r="C75" s="12">
        <v>4</v>
      </c>
      <c r="D75" s="11" t="s">
        <v>33</v>
      </c>
      <c r="E75" s="13">
        <v>50000.0</v>
      </c>
      <c r="F75" s="15">
        <f>C75*E75</f>
        <v>200000</v>
      </c>
    </row>
    <row r="76" spans="1:6">
      <c r="A76" s="11" t="s">
        <v>34</v>
      </c>
      <c r="B76" s="11" t="s">
        <v>79</v>
      </c>
      <c r="C76" s="12">
        <v>1</v>
      </c>
      <c r="D76" s="11" t="s">
        <v>33</v>
      </c>
      <c r="E76" s="13">
        <v>63000.0</v>
      </c>
      <c r="F76" s="15">
        <f>C76*E76</f>
        <v>63000</v>
      </c>
    </row>
    <row r="77" spans="1:6">
      <c r="A77" s="11" t="s">
        <v>36</v>
      </c>
      <c r="B77" s="11" t="s">
        <v>80</v>
      </c>
      <c r="C77" s="12">
        <v>14</v>
      </c>
      <c r="D77" s="11" t="s">
        <v>74</v>
      </c>
      <c r="E77" s="13">
        <v>15000.0</v>
      </c>
      <c r="F77" s="15">
        <f>C77*E77</f>
        <v>210000</v>
      </c>
    </row>
    <row r="78" spans="1:6">
      <c r="A78" s="11" t="s">
        <v>39</v>
      </c>
      <c r="B78" s="11" t="s">
        <v>81</v>
      </c>
      <c r="C78" s="12">
        <v>1</v>
      </c>
      <c r="D78" s="11" t="s">
        <v>23</v>
      </c>
      <c r="E78" s="13">
        <v>700000.0</v>
      </c>
      <c r="F78" s="15">
        <f>C78*E78</f>
        <v>700000</v>
      </c>
    </row>
    <row r="79" spans="1:6">
      <c r="A79" s="11"/>
      <c r="B79" s="11"/>
      <c r="C79" s="12"/>
      <c r="D79" s="11"/>
      <c r="E79" s="13"/>
      <c r="F79" s="15" t="str">
        <f>IF(B79="","",C79*E79)</f>
        <v/>
      </c>
    </row>
    <row r="80" spans="1:6">
      <c r="A80" s="16"/>
      <c r="B80" s="16"/>
      <c r="C80" s="16"/>
      <c r="D80" s="16"/>
      <c r="E80" s="16" t="s">
        <v>43</v>
      </c>
      <c r="F80" s="17">
        <f>SUM(F71:F79)</f>
        <v>2773600</v>
      </c>
    </row>
    <row r="82" spans="1:6">
      <c r="A82" s="8" t="s">
        <v>82</v>
      </c>
    </row>
    <row r="83" spans="1:6" customHeight="1" ht="28">
      <c r="A83" s="9" t="s">
        <v>83</v>
      </c>
      <c r="B83" s="9" t="s">
        <v>16</v>
      </c>
      <c r="C83" s="9"/>
      <c r="D83" s="9"/>
      <c r="E83" s="9"/>
      <c r="F83" s="9" t="s">
        <v>20</v>
      </c>
    </row>
    <row r="84" spans="1:6">
      <c r="A84" s="11">
        <v>1</v>
      </c>
      <c r="B84" s="11" t="s">
        <v>84</v>
      </c>
      <c r="C84" s="11"/>
      <c r="D84" s="11"/>
      <c r="E84" s="11"/>
      <c r="F84" s="15">
        <f>F25</f>
        <v>7721575</v>
      </c>
    </row>
    <row r="85" spans="1:6">
      <c r="A85" s="11">
        <v>2</v>
      </c>
      <c r="B85" s="11" t="s">
        <v>85</v>
      </c>
      <c r="C85" s="11"/>
      <c r="D85" s="11"/>
      <c r="E85" s="11"/>
      <c r="F85" s="15">
        <f>F38</f>
        <v>10143575</v>
      </c>
    </row>
    <row r="86" spans="1:6">
      <c r="A86" s="11">
        <v>3</v>
      </c>
      <c r="B86" s="11" t="s">
        <v>86</v>
      </c>
      <c r="C86" s="11"/>
      <c r="D86" s="11"/>
      <c r="E86" s="11"/>
      <c r="F86" s="15">
        <f>F48</f>
        <v>7767800</v>
      </c>
    </row>
    <row r="87" spans="1:6">
      <c r="A87" s="11">
        <v>4</v>
      </c>
      <c r="B87" s="11" t="s">
        <v>87</v>
      </c>
      <c r="C87" s="11"/>
      <c r="D87" s="11"/>
      <c r="E87" s="11"/>
      <c r="F87" s="15">
        <f>F57</f>
        <v>1212000</v>
      </c>
    </row>
    <row r="88" spans="1:6">
      <c r="A88" s="11">
        <v>5</v>
      </c>
      <c r="B88" s="11" t="s">
        <v>88</v>
      </c>
      <c r="C88" s="11"/>
      <c r="D88" s="11"/>
      <c r="E88" s="11"/>
      <c r="F88" s="15">
        <f>F67</f>
        <v>6537600</v>
      </c>
    </row>
    <row r="89" spans="1:6">
      <c r="A89" s="11">
        <v>6</v>
      </c>
      <c r="B89" s="11" t="s">
        <v>89</v>
      </c>
      <c r="C89" s="11"/>
      <c r="D89" s="11"/>
      <c r="E89" s="11"/>
      <c r="F89" s="15">
        <f>F80</f>
        <v>2773600</v>
      </c>
    </row>
    <row r="90" spans="1:6">
      <c r="A90" s="16"/>
      <c r="B90" s="16"/>
      <c r="C90" s="16"/>
      <c r="D90" s="16"/>
      <c r="E90" s="16" t="s">
        <v>90</v>
      </c>
      <c r="F90" s="17">
        <f>SUM(F84:F89)</f>
        <v>36156150</v>
      </c>
    </row>
    <row r="92" spans="1:6">
      <c r="C92" s="18" t="s">
        <v>90</v>
      </c>
      <c r="F92" s="10">
        <f>F90</f>
        <v>36156150</v>
      </c>
    </row>
    <row r="93" spans="1:6">
      <c r="C93" s="18" t="s">
        <v>91</v>
      </c>
      <c r="F93" s="19">
        <v>0.05</v>
      </c>
    </row>
    <row r="94" spans="1:6">
      <c r="C94" s="18" t="s">
        <v>92</v>
      </c>
      <c r="F94" s="10">
        <f>F92*F93</f>
        <v>1807807.5</v>
      </c>
    </row>
    <row r="95" spans="1:6">
      <c r="C95" s="18" t="s">
        <v>93</v>
      </c>
      <c r="F95" s="19">
        <v>0.05</v>
      </c>
    </row>
    <row r="96" spans="1:6">
      <c r="C96" s="18" t="s">
        <v>94</v>
      </c>
      <c r="F96" s="10">
        <f>(F92+F94)*F95</f>
        <v>1898197.875</v>
      </c>
    </row>
    <row r="97" spans="1:6">
      <c r="C97" s="20" t="s">
        <v>95</v>
      </c>
      <c r="D97" s="21"/>
      <c r="E97" s="21"/>
      <c r="F97" s="17">
        <f>F92+F94+F96</f>
        <v>39862155.375</v>
      </c>
    </row>
    <row r="100" spans="1:6" customHeight="1" ht="40.5">
      <c r="A100" s="22" t="s">
        <v>96</v>
      </c>
    </row>
  </sheetData>
  <mergeCells>
    <mergeCell ref="A1:F1"/>
    <mergeCell ref="A3:F3"/>
    <mergeCell ref="A4:F4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3:F13"/>
    <mergeCell ref="A27:F27"/>
    <mergeCell ref="A40:F40"/>
    <mergeCell ref="A50:F50"/>
    <mergeCell ref="A59:F59"/>
    <mergeCell ref="A69:F69"/>
    <mergeCell ref="A82:F82"/>
    <mergeCell ref="C92:E92"/>
    <mergeCell ref="C93:E93"/>
    <mergeCell ref="C94:E94"/>
    <mergeCell ref="C95:E95"/>
    <mergeCell ref="C96:E96"/>
    <mergeCell ref="C97:E97"/>
    <mergeCell ref="A100:F100"/>
  </mergeCells>
  <hyperlinks>
    <hyperlink ref="A100" r:id="rId_hyperlink_1"/>
  </hyperlinks>
  <printOptions gridLines="false" gridLinesSet="true"/>
  <pageMargins left="0.4" right="0.4" top="0.5" bottom="0.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&amp;L&amp;8Free template — https://nigeriabuildingcost.ng&amp;R&amp;8Page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of Quantities</vt:lpstr>
    </vt:vector>
  </TitlesOfParts>
  <Company>NigeriaBuildingCost.ng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NigeriaBuildingCost.ng</dc:creator>
  <cp:lastModifiedBy>Unknown Creator</cp:lastModifiedBy>
  <dcterms:created xsi:type="dcterms:W3CDTF">2026-10-13T12:49:22+00:00</dcterms:created>
  <dcterms:modified xsi:type="dcterms:W3CDTF">2026-10-13T12:49:22+00:00</dcterms:modified>
  <dc:title>Bill of Quantities (BoQ) Template (Excel)</dc:title>
  <dc:description>Free template from https://nigeriabuildingcost.ng/sample-downloads</dc:description>
  <dc:subject/>
  <cp:keywords/>
  <cp:category/>
</cp:coreProperties>
</file>